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NI P2CKTR\2025\TW 4\"/>
    </mc:Choice>
  </mc:AlternateContent>
  <xr:revisionPtr revIDLastSave="0" documentId="13_ncr:1_{E298C978-85AF-4B5A-BDC5-4BB262117561}" xr6:coauthVersionLast="47" xr6:coauthVersionMax="47" xr10:uidLastSave="{00000000-0000-0000-0000-000000000000}"/>
  <bookViews>
    <workbookView xWindow="1920" yWindow="972" windowWidth="9960" windowHeight="11988" activeTab="1" xr2:uid="{E94DEE75-7AFC-4EE3-B877-EE5AABC18AED}"/>
  </bookViews>
  <sheets>
    <sheet name="rekap" sheetId="2" r:id="rId1"/>
    <sheet name="Sheet1" sheetId="1" r:id="rId2"/>
  </sheets>
  <definedNames>
    <definedName name="_xlnm.Print_Area" localSheetId="1">Sheet1!$A$1:$J$81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3" i="1" l="1"/>
  <c r="H70" i="1"/>
  <c r="J62" i="1"/>
  <c r="J63" i="1"/>
  <c r="J64" i="1"/>
  <c r="J65" i="1"/>
  <c r="J66" i="1"/>
  <c r="J67" i="1"/>
  <c r="J68" i="1"/>
  <c r="J69" i="1"/>
  <c r="J20" i="1"/>
  <c r="J21" i="1"/>
  <c r="J19" i="1"/>
  <c r="J7" i="1"/>
  <c r="J8" i="1"/>
  <c r="J6" i="1"/>
  <c r="A78" i="1"/>
  <c r="A59" i="1"/>
  <c r="A45" i="1"/>
  <c r="A30" i="1"/>
  <c r="A17" i="1"/>
  <c r="I70" i="1"/>
  <c r="D70" i="1"/>
  <c r="E8" i="2" s="1"/>
  <c r="E9" i="2"/>
  <c r="C9" i="2"/>
  <c r="I81" i="1"/>
  <c r="H81" i="1"/>
  <c r="G81" i="1"/>
  <c r="D9" i="2" s="1"/>
  <c r="F81" i="1"/>
  <c r="E81" i="1"/>
  <c r="D81" i="1"/>
  <c r="C81" i="1"/>
  <c r="J80" i="1"/>
  <c r="D8" i="2"/>
  <c r="J61" i="1"/>
  <c r="H37" i="1"/>
  <c r="G37" i="1"/>
  <c r="F37" i="1"/>
  <c r="E37" i="1"/>
  <c r="D37" i="1"/>
  <c r="E6" i="2" s="1"/>
  <c r="J36" i="1"/>
  <c r="J35" i="1"/>
  <c r="J34" i="1"/>
  <c r="J33" i="1" s="1"/>
  <c r="J32" i="1"/>
  <c r="D6" i="2" l="1"/>
  <c r="F9" i="2"/>
  <c r="J70" i="1"/>
  <c r="J81" i="1"/>
  <c r="I37" i="1"/>
  <c r="J37" i="1"/>
  <c r="D9" i="1"/>
  <c r="E4" i="2" s="1"/>
  <c r="E9" i="1"/>
  <c r="F9" i="1"/>
  <c r="G9" i="1"/>
  <c r="H9" i="1"/>
  <c r="I9" i="1"/>
  <c r="J9" i="1" s="1"/>
  <c r="C9" i="1"/>
  <c r="C4" i="2" s="1"/>
  <c r="C8" i="2"/>
  <c r="F8" i="2" s="1"/>
  <c r="C37" i="1"/>
  <c r="C6" i="2" s="1"/>
  <c r="C70" i="1"/>
  <c r="I51" i="1"/>
  <c r="H51" i="1"/>
  <c r="G51" i="1"/>
  <c r="D7" i="2" s="1"/>
  <c r="F51" i="1"/>
  <c r="E51" i="1"/>
  <c r="D51" i="1"/>
  <c r="C51" i="1"/>
  <c r="C7" i="2" s="1"/>
  <c r="J50" i="1"/>
  <c r="J49" i="1"/>
  <c r="J48" i="1"/>
  <c r="J47" i="1"/>
  <c r="C36" i="1"/>
  <c r="C35" i="1"/>
  <c r="C34" i="1"/>
  <c r="C33" i="1"/>
  <c r="C32" i="1"/>
  <c r="I22" i="1"/>
  <c r="H22" i="1"/>
  <c r="G22" i="1"/>
  <c r="F22" i="1"/>
  <c r="E22" i="1"/>
  <c r="D22" i="1"/>
  <c r="E5" i="2" s="1"/>
  <c r="C22" i="1"/>
  <c r="C5" i="2" s="1"/>
  <c r="J51" i="1" l="1"/>
  <c r="D4" i="2"/>
  <c r="C10" i="2"/>
  <c r="D5" i="2"/>
  <c r="F5" i="2" s="1"/>
  <c r="F4" i="2"/>
  <c r="E7" i="2"/>
  <c r="F7" i="2" s="1"/>
  <c r="J22" i="1"/>
  <c r="F6" i="2"/>
  <c r="D10" i="2" l="1"/>
  <c r="E10" i="2"/>
  <c r="F10" i="2" l="1"/>
</calcChain>
</file>

<file path=xl/sharedStrings.xml><?xml version="1.0" encoding="utf-8"?>
<sst xmlns="http://schemas.openxmlformats.org/spreadsheetml/2006/main" count="130" uniqueCount="47">
  <si>
    <t>LAPORAN REKAPAN DATA JUMLAH PENGHUNI</t>
  </si>
  <si>
    <t>RUSUNAWA Bulusidokare</t>
  </si>
  <si>
    <t>TAHUN 2025</t>
  </si>
  <si>
    <t>No.</t>
  </si>
  <si>
    <t>Twin Blok</t>
  </si>
  <si>
    <t>Hunian</t>
  </si>
  <si>
    <t>Penghuni Sekarang</t>
  </si>
  <si>
    <t>Penghuni Masuk</t>
  </si>
  <si>
    <t>Penghuni Keluar</t>
  </si>
  <si>
    <t>Hunian Rusak</t>
  </si>
  <si>
    <t>Transit</t>
  </si>
  <si>
    <t>Hunian Tersedia</t>
  </si>
  <si>
    <t>TOTAL</t>
  </si>
  <si>
    <t>A</t>
  </si>
  <si>
    <t>B</t>
  </si>
  <si>
    <t>C</t>
  </si>
  <si>
    <r>
      <rPr>
        <b/>
        <sz val="11"/>
        <color indexed="8"/>
        <rFont val="Calibri"/>
        <family val="2"/>
      </rPr>
      <t>Keterangan</t>
    </r>
    <r>
      <rPr>
        <sz val="11"/>
        <color indexed="8"/>
        <rFont val="Calibri"/>
        <family val="2"/>
      </rPr>
      <t xml:space="preserve"> : Laporan tersebut didasarkan pada perhitungan tiap akhir bulan</t>
    </r>
  </si>
  <si>
    <t>RUSUNAWA Pucang</t>
  </si>
  <si>
    <t>RUSUNAWA NGELOM</t>
  </si>
  <si>
    <t>Jumlah Hunian total</t>
  </si>
  <si>
    <t>D</t>
  </si>
  <si>
    <t>E</t>
  </si>
  <si>
    <t>Total</t>
  </si>
  <si>
    <r>
      <rPr>
        <b/>
        <sz val="11"/>
        <color indexed="8"/>
        <rFont val="Calibri"/>
        <family val="2"/>
      </rPr>
      <t>Keterangan</t>
    </r>
    <r>
      <rPr>
        <sz val="11"/>
        <color theme="1"/>
        <rFont val="Calibri"/>
        <family val="2"/>
        <scheme val="minor"/>
      </rPr>
      <t xml:space="preserve"> : Laporan tersebut didasarkan pada perhitungan tiap akhir bulan</t>
    </r>
  </si>
  <si>
    <t>RUSUNAWA WONOCOLO</t>
  </si>
  <si>
    <t>RUSUNAWA TAMBAKSAWAH</t>
  </si>
  <si>
    <t>Total Hunian</t>
  </si>
  <si>
    <t>F</t>
  </si>
  <si>
    <t>G</t>
  </si>
  <si>
    <t>H</t>
  </si>
  <si>
    <t>KIOS</t>
  </si>
  <si>
    <t>REKAP LAPORAN REKAPAN DATA JUMLAH PENGHUNI RUSUNAWA</t>
  </si>
  <si>
    <t>No</t>
  </si>
  <si>
    <t>Rusunawa</t>
  </si>
  <si>
    <t>Jumlah Terhuni</t>
  </si>
  <si>
    <t>Hunian Total</t>
  </si>
  <si>
    <t>Bulusidokare</t>
  </si>
  <si>
    <t>Pucang</t>
  </si>
  <si>
    <t>Ngelom</t>
  </si>
  <si>
    <t>Wonocolo</t>
  </si>
  <si>
    <t>Tambaksawah</t>
  </si>
  <si>
    <t>Tambakkemerakan</t>
  </si>
  <si>
    <t>TAHUN 2025 (Triwulan 2)</t>
  </si>
  <si>
    <t>Persentanse Terhuni</t>
  </si>
  <si>
    <t>Hunian Emergency / Rusak</t>
  </si>
  <si>
    <t>RUSUNAWA TAMBAKKEMERAKAN</t>
  </si>
  <si>
    <t>Bulan :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</si>
</sst>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43" fontId="2" fillId="0" borderId="4" xfId="3" applyFont="1" applyBorder="1" applyAlignment="1">
      <alignment horizontal="center" vertical="top" wrapText="1"/>
    </xf>
    <xf numFmtId="43" fontId="0" fillId="0" borderId="4" xfId="3" applyFont="1" applyBorder="1" applyAlignment="1">
      <alignment vertical="top"/>
    </xf>
    <xf numFmtId="43" fontId="0" fillId="0" borderId="0" xfId="3" applyFont="1" applyAlignment="1">
      <alignment vertical="top"/>
    </xf>
    <xf numFmtId="43" fontId="0" fillId="0" borderId="0" xfId="3" applyFont="1"/>
    <xf numFmtId="0" fontId="3" fillId="0" borderId="0" xfId="2"/>
    <xf numFmtId="0" fontId="2" fillId="0" borderId="2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9" fontId="3" fillId="0" borderId="0" xfId="2" applyNumberFormat="1"/>
    <xf numFmtId="0" fontId="1" fillId="0" borderId="0" xfId="1" applyAlignment="1">
      <alignment horizontal="center" vertical="center"/>
    </xf>
    <xf numFmtId="0" fontId="1" fillId="0" borderId="0" xfId="1"/>
    <xf numFmtId="0" fontId="2" fillId="0" borderId="4" xfId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6" xfId="0" applyFont="1" applyBorder="1" applyAlignment="1">
      <alignment horizontal="center" vertical="center"/>
    </xf>
    <xf numFmtId="0" fontId="0" fillId="2" borderId="0" xfId="0" applyFill="1"/>
    <xf numFmtId="0" fontId="2" fillId="0" borderId="3" xfId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Normal 2" xfId="2" xr:uid="{292A258C-B18C-4297-9D35-E3C3F41D4D2E}"/>
    <cellStyle name="Normal 3" xfId="1" xr:uid="{102B2CC7-7E8D-4A00-B1AD-4F20F3AF9283}"/>
  </cellStyles>
  <dxfs count="0"/>
  <tableStyles count="1" defaultTableStyle="TableStyleMedium2" defaultPivotStyle="PivotStyleLight16">
    <tableStyle name="Invisible" pivot="0" table="0" count="0" xr9:uid="{658BBEB6-C901-47CC-B5D7-FEE12C52BC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FA24-E3E1-4FA5-8CC8-A6441A765C6B}">
  <dimension ref="A1:F23"/>
  <sheetViews>
    <sheetView view="pageBreakPreview" topLeftCell="A3" zoomScaleNormal="100" zoomScaleSheetLayoutView="100" workbookViewId="0">
      <selection activeCell="F4" sqref="F4"/>
    </sheetView>
  </sheetViews>
  <sheetFormatPr defaultRowHeight="14.4" x14ac:dyDescent="0.3"/>
  <cols>
    <col min="1" max="1" width="4.5546875" style="8" customWidth="1"/>
    <col min="2" max="2" width="18" customWidth="1"/>
    <col min="3" max="4" width="12.5546875" style="8" customWidth="1"/>
    <col min="5" max="5" width="13.5546875" style="8" customWidth="1"/>
    <col min="6" max="6" width="12.33203125" style="12" customWidth="1"/>
  </cols>
  <sheetData>
    <row r="1" spans="1:6" s="3" customFormat="1" x14ac:dyDescent="0.3">
      <c r="A1" s="55" t="s">
        <v>31</v>
      </c>
      <c r="B1" s="55"/>
      <c r="C1" s="55"/>
      <c r="D1" s="55"/>
      <c r="E1" s="55"/>
      <c r="F1" s="55"/>
    </row>
    <row r="2" spans="1:6" s="3" customFormat="1" x14ac:dyDescent="0.3">
      <c r="A2" s="55" t="s">
        <v>42</v>
      </c>
      <c r="B2" s="55"/>
      <c r="C2" s="55"/>
      <c r="D2" s="55"/>
      <c r="E2" s="55"/>
      <c r="F2" s="55"/>
    </row>
    <row r="3" spans="1:6" s="4" customFormat="1" ht="43.2" x14ac:dyDescent="0.3">
      <c r="A3" s="5" t="s">
        <v>32</v>
      </c>
      <c r="B3" s="5" t="s">
        <v>33</v>
      </c>
      <c r="C3" s="5" t="s">
        <v>35</v>
      </c>
      <c r="D3" s="5" t="s">
        <v>44</v>
      </c>
      <c r="E3" s="5" t="s">
        <v>34</v>
      </c>
      <c r="F3" s="9" t="s">
        <v>43</v>
      </c>
    </row>
    <row r="4" spans="1:6" s="1" customFormat="1" x14ac:dyDescent="0.3">
      <c r="A4" s="7">
        <v>1</v>
      </c>
      <c r="B4" s="6" t="s">
        <v>36</v>
      </c>
      <c r="C4" s="7">
        <f>Sheet1!C9</f>
        <v>226</v>
      </c>
      <c r="D4" s="7">
        <f>SUM(Sheet1!G9:H9)</f>
        <v>83</v>
      </c>
      <c r="E4" s="7">
        <f>Sheet1!D9</f>
        <v>115</v>
      </c>
      <c r="F4" s="10">
        <f>(E4/(C4-D4))*100</f>
        <v>80.419580419580413</v>
      </c>
    </row>
    <row r="5" spans="1:6" s="1" customFormat="1" x14ac:dyDescent="0.3">
      <c r="A5" s="7">
        <v>2</v>
      </c>
      <c r="B5" s="6" t="s">
        <v>37</v>
      </c>
      <c r="C5" s="7">
        <f>Sheet1!C22</f>
        <v>297</v>
      </c>
      <c r="D5" s="7">
        <f>SUM(Sheet1!G22,Sheet1!H22)</f>
        <v>11</v>
      </c>
      <c r="E5" s="7">
        <f>Sheet1!D22</f>
        <v>221</v>
      </c>
      <c r="F5" s="10">
        <f t="shared" ref="F5:F9" si="0">(E5/(C5-D5))*100</f>
        <v>77.272727272727266</v>
      </c>
    </row>
    <row r="6" spans="1:6" s="1" customFormat="1" x14ac:dyDescent="0.3">
      <c r="A6" s="7">
        <v>3</v>
      </c>
      <c r="B6" s="6" t="s">
        <v>38</v>
      </c>
      <c r="C6" s="7">
        <f>Sheet1!C37</f>
        <v>466</v>
      </c>
      <c r="D6" s="7">
        <f>SUM(Sheet1!G37,Sheet1!H37)</f>
        <v>62</v>
      </c>
      <c r="E6" s="7">
        <f>Sheet1!D37</f>
        <v>384</v>
      </c>
      <c r="F6" s="10">
        <f t="shared" si="0"/>
        <v>95.049504950495049</v>
      </c>
    </row>
    <row r="7" spans="1:6" s="1" customFormat="1" x14ac:dyDescent="0.3">
      <c r="A7" s="7">
        <v>4</v>
      </c>
      <c r="B7" s="6" t="s">
        <v>39</v>
      </c>
      <c r="C7" s="7">
        <f>Sheet1!C51</f>
        <v>396</v>
      </c>
      <c r="D7" s="7">
        <f>SUM(Sheet1!G51:H51)</f>
        <v>22</v>
      </c>
      <c r="E7" s="7">
        <f>Sheet1!D51</f>
        <v>279</v>
      </c>
      <c r="F7" s="10">
        <f t="shared" si="0"/>
        <v>74.598930481283418</v>
      </c>
    </row>
    <row r="8" spans="1:6" s="1" customFormat="1" x14ac:dyDescent="0.3">
      <c r="A8" s="7">
        <v>5</v>
      </c>
      <c r="B8" s="6" t="s">
        <v>40</v>
      </c>
      <c r="C8" s="7">
        <f>Sheet1!C70</f>
        <v>400</v>
      </c>
      <c r="D8" s="7">
        <f>SUM(Sheet1!G70,Sheet1!H70)</f>
        <v>0</v>
      </c>
      <c r="E8" s="7">
        <f>Sheet1!D70</f>
        <v>269</v>
      </c>
      <c r="F8" s="10">
        <f t="shared" si="0"/>
        <v>67.25</v>
      </c>
    </row>
    <row r="9" spans="1:6" s="1" customFormat="1" x14ac:dyDescent="0.3">
      <c r="A9" s="7">
        <v>6</v>
      </c>
      <c r="B9" s="6" t="s">
        <v>41</v>
      </c>
      <c r="C9" s="7">
        <f>Sheet1!C81</f>
        <v>110</v>
      </c>
      <c r="D9" s="7">
        <f>SUM(Sheet1!G81:H81)</f>
        <v>5</v>
      </c>
      <c r="E9" s="7">
        <f>Sheet1!D81</f>
        <v>21</v>
      </c>
      <c r="F9" s="10">
        <f t="shared" si="0"/>
        <v>20</v>
      </c>
    </row>
    <row r="10" spans="1:6" s="1" customFormat="1" x14ac:dyDescent="0.3">
      <c r="A10" s="7"/>
      <c r="B10" s="6" t="s">
        <v>12</v>
      </c>
      <c r="C10" s="7">
        <f>SUM(C4:C9)</f>
        <v>1895</v>
      </c>
      <c r="D10" s="7">
        <f>SUM(D4:D9)</f>
        <v>183</v>
      </c>
      <c r="E10" s="7">
        <f>SUM(E4:E9)</f>
        <v>1289</v>
      </c>
      <c r="F10" s="10">
        <f>(E10/(C10-D10))*100</f>
        <v>75.29205607476635</v>
      </c>
    </row>
    <row r="11" spans="1:6" s="1" customFormat="1" x14ac:dyDescent="0.3">
      <c r="A11" s="2"/>
      <c r="C11" s="2"/>
      <c r="D11" s="2"/>
      <c r="E11" s="2"/>
      <c r="F11" s="11"/>
    </row>
    <row r="12" spans="1:6" s="1" customFormat="1" x14ac:dyDescent="0.3">
      <c r="A12" s="2"/>
      <c r="C12" s="2"/>
      <c r="D12" s="2"/>
      <c r="E12" s="2"/>
      <c r="F12" s="11"/>
    </row>
    <row r="13" spans="1:6" s="1" customFormat="1" x14ac:dyDescent="0.3">
      <c r="A13" s="2"/>
      <c r="C13" s="2"/>
      <c r="D13" s="2"/>
      <c r="E13" s="2"/>
      <c r="F13" s="11"/>
    </row>
    <row r="14" spans="1:6" s="1" customFormat="1" x14ac:dyDescent="0.3">
      <c r="A14" s="2"/>
      <c r="C14" s="2"/>
      <c r="D14" s="2"/>
      <c r="E14" s="2"/>
      <c r="F14" s="11"/>
    </row>
    <row r="15" spans="1:6" s="1" customFormat="1" x14ac:dyDescent="0.3">
      <c r="A15" s="2"/>
      <c r="C15" s="2"/>
      <c r="D15" s="2"/>
      <c r="E15" s="2"/>
      <c r="F15" s="11"/>
    </row>
    <row r="16" spans="1:6" s="1" customFormat="1" x14ac:dyDescent="0.3">
      <c r="A16" s="2"/>
      <c r="C16" s="2"/>
      <c r="D16" s="2"/>
      <c r="E16" s="2"/>
      <c r="F16" s="11"/>
    </row>
    <row r="17" spans="1:6" s="1" customFormat="1" x14ac:dyDescent="0.3">
      <c r="A17" s="2"/>
      <c r="C17" s="2"/>
      <c r="D17" s="2"/>
      <c r="E17" s="2"/>
      <c r="F17" s="11"/>
    </row>
    <row r="18" spans="1:6" s="1" customFormat="1" x14ac:dyDescent="0.3">
      <c r="A18" s="2"/>
      <c r="C18" s="2"/>
      <c r="D18" s="2"/>
      <c r="E18" s="2"/>
      <c r="F18" s="11"/>
    </row>
    <row r="19" spans="1:6" s="1" customFormat="1" x14ac:dyDescent="0.3">
      <c r="A19" s="2"/>
      <c r="C19" s="2"/>
      <c r="D19" s="2"/>
      <c r="E19" s="2"/>
      <c r="F19" s="11"/>
    </row>
    <row r="20" spans="1:6" s="1" customFormat="1" x14ac:dyDescent="0.3">
      <c r="A20" s="2"/>
      <c r="C20" s="2"/>
      <c r="D20" s="2"/>
      <c r="E20" s="2"/>
      <c r="F20" s="11"/>
    </row>
    <row r="21" spans="1:6" s="1" customFormat="1" x14ac:dyDescent="0.3">
      <c r="A21" s="2"/>
      <c r="C21" s="2"/>
      <c r="D21" s="2"/>
      <c r="E21" s="2"/>
      <c r="F21" s="11"/>
    </row>
    <row r="22" spans="1:6" s="1" customFormat="1" x14ac:dyDescent="0.3">
      <c r="A22" s="2"/>
      <c r="C22" s="2"/>
      <c r="D22" s="2"/>
      <c r="E22" s="2"/>
      <c r="F22" s="11"/>
    </row>
    <row r="23" spans="1:6" s="1" customFormat="1" x14ac:dyDescent="0.3">
      <c r="A23" s="2"/>
      <c r="C23" s="2"/>
      <c r="D23" s="2"/>
      <c r="E23" s="2"/>
      <c r="F23" s="11"/>
    </row>
  </sheetData>
  <mergeCells count="2">
    <mergeCell ref="A1:F1"/>
    <mergeCell ref="A2:F2"/>
  </mergeCells>
  <pageMargins left="0.7" right="0.7" top="0.75" bottom="0.75" header="0.3" footer="0.3"/>
  <pageSetup paperSize="14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5616-0953-45B4-B9EB-AE863B303FD6}">
  <sheetPr>
    <pageSetUpPr fitToPage="1"/>
  </sheetPr>
  <dimension ref="A1:K83"/>
  <sheetViews>
    <sheetView tabSelected="1" view="pageBreakPreview" topLeftCell="A54" zoomScale="85" zoomScaleNormal="100" zoomScaleSheetLayoutView="85" workbookViewId="0">
      <selection activeCell="A84" sqref="A84"/>
    </sheetView>
  </sheetViews>
  <sheetFormatPr defaultRowHeight="14.4" x14ac:dyDescent="0.3"/>
  <cols>
    <col min="1" max="1" width="7.109375" customWidth="1"/>
    <col min="2" max="2" width="9.5546875" bestFit="1" customWidth="1"/>
    <col min="3" max="3" width="11.44140625" customWidth="1"/>
    <col min="4" max="4" width="18.109375" bestFit="1" customWidth="1"/>
    <col min="5" max="5" width="15.88671875" bestFit="1" customWidth="1"/>
    <col min="6" max="6" width="15.6640625" bestFit="1" customWidth="1"/>
    <col min="7" max="7" width="12.88671875" bestFit="1" customWidth="1"/>
    <col min="8" max="8" width="11.5546875" customWidth="1"/>
    <col min="9" max="9" width="15.44140625" bestFit="1" customWidth="1"/>
    <col min="10" max="10" width="6.5546875" bestFit="1" customWidth="1"/>
  </cols>
  <sheetData>
    <row r="1" spans="1:1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13"/>
    </row>
    <row r="2" spans="1:11" x14ac:dyDescent="0.3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13"/>
    </row>
    <row r="3" spans="1:1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13"/>
    </row>
    <row r="4" spans="1:11" x14ac:dyDescent="0.3">
      <c r="A4" s="57" t="s">
        <v>46</v>
      </c>
      <c r="B4" s="57"/>
      <c r="C4" s="57"/>
      <c r="D4" s="57"/>
      <c r="E4" s="57"/>
      <c r="F4" s="57"/>
      <c r="G4" s="58"/>
      <c r="H4" s="58"/>
      <c r="I4" s="58"/>
      <c r="J4" s="58"/>
      <c r="K4" s="13"/>
    </row>
    <row r="5" spans="1:11" ht="15" thickBot="1" x14ac:dyDescent="0.35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3"/>
    </row>
    <row r="6" spans="1:11" ht="15" thickTop="1" x14ac:dyDescent="0.3">
      <c r="A6" s="15">
        <v>1</v>
      </c>
      <c r="B6" s="16" t="s">
        <v>13</v>
      </c>
      <c r="C6" s="16">
        <v>58</v>
      </c>
      <c r="D6" s="16">
        <v>0</v>
      </c>
      <c r="E6" s="15">
        <v>0</v>
      </c>
      <c r="F6" s="15">
        <v>0</v>
      </c>
      <c r="G6" s="15">
        <v>58</v>
      </c>
      <c r="H6" s="15">
        <v>0</v>
      </c>
      <c r="I6" s="16">
        <v>0</v>
      </c>
      <c r="J6" s="15">
        <f>D6+G6+H6+I6</f>
        <v>58</v>
      </c>
      <c r="K6" s="13"/>
    </row>
    <row r="7" spans="1:11" x14ac:dyDescent="0.3">
      <c r="A7" s="17">
        <v>2</v>
      </c>
      <c r="B7" s="18" t="s">
        <v>14</v>
      </c>
      <c r="C7" s="18">
        <v>99</v>
      </c>
      <c r="D7" s="18">
        <v>54</v>
      </c>
      <c r="E7" s="17">
        <v>0</v>
      </c>
      <c r="F7" s="17">
        <v>2</v>
      </c>
      <c r="G7" s="17">
        <v>20</v>
      </c>
      <c r="H7" s="17"/>
      <c r="I7" s="18">
        <v>25</v>
      </c>
      <c r="J7" s="15">
        <f t="shared" ref="J7:J9" si="0">D7+G7+H7+I7</f>
        <v>99</v>
      </c>
      <c r="K7" s="13"/>
    </row>
    <row r="8" spans="1:11" x14ac:dyDescent="0.3">
      <c r="A8" s="17">
        <v>3</v>
      </c>
      <c r="B8" s="18" t="s">
        <v>15</v>
      </c>
      <c r="C8" s="18">
        <v>69</v>
      </c>
      <c r="D8" s="18">
        <v>61</v>
      </c>
      <c r="E8" s="17">
        <v>2</v>
      </c>
      <c r="F8" s="17">
        <v>0</v>
      </c>
      <c r="G8" s="17">
        <v>5</v>
      </c>
      <c r="H8" s="17"/>
      <c r="I8" s="18">
        <v>3</v>
      </c>
      <c r="J8" s="15">
        <f t="shared" si="0"/>
        <v>69</v>
      </c>
      <c r="K8" s="13"/>
    </row>
    <row r="9" spans="1:11" x14ac:dyDescent="0.3">
      <c r="A9" s="59" t="s">
        <v>12</v>
      </c>
      <c r="B9" s="60"/>
      <c r="C9" s="19">
        <f t="shared" ref="C9:I9" si="1">SUM(C6:C8)</f>
        <v>226</v>
      </c>
      <c r="D9" s="19">
        <f t="shared" si="1"/>
        <v>115</v>
      </c>
      <c r="E9" s="19">
        <f t="shared" si="1"/>
        <v>2</v>
      </c>
      <c r="F9" s="19">
        <f t="shared" si="1"/>
        <v>2</v>
      </c>
      <c r="G9" s="19">
        <f t="shared" si="1"/>
        <v>83</v>
      </c>
      <c r="H9" s="19">
        <f t="shared" si="1"/>
        <v>0</v>
      </c>
      <c r="I9" s="19">
        <f t="shared" si="1"/>
        <v>28</v>
      </c>
      <c r="J9" s="31">
        <f t="shared" si="0"/>
        <v>226</v>
      </c>
      <c r="K9" s="20">
        <v>0.52</v>
      </c>
    </row>
    <row r="10" spans="1:11" x14ac:dyDescent="0.3">
      <c r="A10" s="21"/>
      <c r="B10" s="22"/>
      <c r="C10" s="22"/>
      <c r="D10" s="21"/>
      <c r="E10" s="21"/>
      <c r="F10" s="21"/>
      <c r="G10" s="21"/>
      <c r="H10" s="21"/>
      <c r="I10" s="21"/>
      <c r="J10" s="22"/>
      <c r="K10" s="13"/>
    </row>
    <row r="11" spans="1:11" x14ac:dyDescent="0.3">
      <c r="A11" s="22" t="s">
        <v>16</v>
      </c>
      <c r="B11" s="22"/>
      <c r="C11" s="22"/>
      <c r="D11" s="22"/>
      <c r="E11" s="22"/>
      <c r="F11" s="22"/>
      <c r="G11" s="22"/>
      <c r="H11" s="22"/>
      <c r="I11" s="22"/>
      <c r="J11" s="22"/>
      <c r="K11" s="13"/>
    </row>
    <row r="14" spans="1:11" x14ac:dyDescent="0.3">
      <c r="A14" s="56" t="s">
        <v>0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1" x14ac:dyDescent="0.3">
      <c r="A15" s="56" t="s">
        <v>17</v>
      </c>
      <c r="B15" s="56"/>
      <c r="C15" s="56"/>
      <c r="D15" s="56"/>
      <c r="E15" s="56"/>
      <c r="F15" s="56"/>
      <c r="G15" s="56"/>
      <c r="H15" s="56"/>
      <c r="I15" s="56"/>
      <c r="J15" s="56"/>
    </row>
    <row r="16" spans="1:11" x14ac:dyDescent="0.3">
      <c r="A16" s="56" t="s">
        <v>2</v>
      </c>
      <c r="B16" s="56"/>
      <c r="C16" s="56"/>
      <c r="D16" s="56"/>
      <c r="E16" s="56"/>
      <c r="F16" s="56"/>
      <c r="G16" s="56"/>
      <c r="H16" s="56"/>
      <c r="I16" s="56"/>
      <c r="J16" s="56"/>
    </row>
    <row r="17" spans="1:10" x14ac:dyDescent="0.3">
      <c r="A17" s="57" t="str">
        <f t="shared" ref="A17" si="2">$A$4</f>
        <v>Bulan : Desember 2025</v>
      </c>
      <c r="B17" s="57"/>
      <c r="C17" s="57"/>
      <c r="D17" s="57"/>
      <c r="E17" s="57"/>
      <c r="F17" s="57"/>
      <c r="G17" s="58"/>
      <c r="H17" s="58"/>
      <c r="I17" s="58"/>
      <c r="J17" s="58"/>
    </row>
    <row r="18" spans="1:10" ht="15" thickBot="1" x14ac:dyDescent="0.35">
      <c r="A18" s="14" t="s">
        <v>3</v>
      </c>
      <c r="B18" s="14" t="s">
        <v>4</v>
      </c>
      <c r="C18" s="14" t="s">
        <v>5</v>
      </c>
      <c r="D18" s="14" t="s">
        <v>6</v>
      </c>
      <c r="E18" s="14" t="s">
        <v>7</v>
      </c>
      <c r="F18" s="14" t="s">
        <v>8</v>
      </c>
      <c r="G18" s="14" t="s">
        <v>9</v>
      </c>
      <c r="H18" s="14" t="s">
        <v>10</v>
      </c>
      <c r="I18" s="14" t="s">
        <v>11</v>
      </c>
      <c r="J18" s="14" t="s">
        <v>12</v>
      </c>
    </row>
    <row r="19" spans="1:10" ht="15" thickTop="1" x14ac:dyDescent="0.3">
      <c r="A19" s="15">
        <v>1</v>
      </c>
      <c r="B19" s="16" t="s">
        <v>13</v>
      </c>
      <c r="C19" s="16">
        <v>99</v>
      </c>
      <c r="D19" s="16">
        <v>77</v>
      </c>
      <c r="E19" s="15">
        <v>0</v>
      </c>
      <c r="F19" s="15">
        <v>1</v>
      </c>
      <c r="G19" s="15">
        <v>4</v>
      </c>
      <c r="H19" s="15">
        <v>0</v>
      </c>
      <c r="I19" s="16">
        <v>18</v>
      </c>
      <c r="J19" s="15">
        <f>D19+G19+H19+I19</f>
        <v>99</v>
      </c>
    </row>
    <row r="20" spans="1:10" x14ac:dyDescent="0.3">
      <c r="A20" s="17">
        <v>2</v>
      </c>
      <c r="B20" s="18" t="s">
        <v>14</v>
      </c>
      <c r="C20" s="18">
        <v>99</v>
      </c>
      <c r="D20" s="18">
        <v>71</v>
      </c>
      <c r="E20" s="17">
        <v>0</v>
      </c>
      <c r="F20" s="17">
        <v>1</v>
      </c>
      <c r="G20" s="17">
        <v>2</v>
      </c>
      <c r="H20" s="17">
        <v>0</v>
      </c>
      <c r="I20" s="18">
        <v>26</v>
      </c>
      <c r="J20" s="15">
        <f t="shared" ref="J20:J21" si="3">D20+G20+H20+I20</f>
        <v>99</v>
      </c>
    </row>
    <row r="21" spans="1:10" x14ac:dyDescent="0.3">
      <c r="A21" s="17">
        <v>3</v>
      </c>
      <c r="B21" s="18" t="s">
        <v>15</v>
      </c>
      <c r="C21" s="18">
        <v>99</v>
      </c>
      <c r="D21" s="18">
        <v>73</v>
      </c>
      <c r="E21" s="17">
        <v>1</v>
      </c>
      <c r="F21" s="17">
        <v>4</v>
      </c>
      <c r="G21" s="17">
        <v>5</v>
      </c>
      <c r="H21" s="17">
        <v>0</v>
      </c>
      <c r="I21" s="18">
        <v>21</v>
      </c>
      <c r="J21" s="15">
        <f t="shared" si="3"/>
        <v>99</v>
      </c>
    </row>
    <row r="22" spans="1:10" x14ac:dyDescent="0.3">
      <c r="A22" s="59" t="s">
        <v>12</v>
      </c>
      <c r="B22" s="60"/>
      <c r="C22" s="19">
        <f t="shared" ref="C22:H22" si="4">SUM(C19:C21)</f>
        <v>297</v>
      </c>
      <c r="D22" s="23">
        <f t="shared" si="4"/>
        <v>221</v>
      </c>
      <c r="E22" s="23">
        <f t="shared" si="4"/>
        <v>1</v>
      </c>
      <c r="F22" s="23">
        <f t="shared" si="4"/>
        <v>6</v>
      </c>
      <c r="G22" s="23">
        <f t="shared" si="4"/>
        <v>11</v>
      </c>
      <c r="H22" s="23">
        <f t="shared" si="4"/>
        <v>0</v>
      </c>
      <c r="I22" s="23">
        <f>SUM(I19:I21)</f>
        <v>65</v>
      </c>
      <c r="J22" s="23">
        <f>D22+G22+H22+I22</f>
        <v>297</v>
      </c>
    </row>
    <row r="23" spans="1:10" x14ac:dyDescent="0.3">
      <c r="A23" s="21"/>
      <c r="B23" s="22"/>
      <c r="C23" s="22"/>
      <c r="D23" s="21"/>
      <c r="E23" s="21"/>
      <c r="F23" s="21"/>
      <c r="G23" s="21"/>
      <c r="H23" s="21"/>
      <c r="I23" s="21"/>
      <c r="J23" s="22"/>
    </row>
    <row r="24" spans="1:10" x14ac:dyDescent="0.3">
      <c r="A24" s="22" t="s">
        <v>16</v>
      </c>
      <c r="B24" s="22"/>
      <c r="C24" s="22"/>
      <c r="D24" s="22"/>
      <c r="E24" s="22"/>
      <c r="F24" s="22"/>
      <c r="G24" s="22"/>
      <c r="H24" s="22"/>
      <c r="I24" s="22"/>
      <c r="J24" s="22"/>
    </row>
    <row r="27" spans="1:10" x14ac:dyDescent="0.3">
      <c r="A27" s="65" t="s">
        <v>0</v>
      </c>
      <c r="B27" s="65"/>
      <c r="C27" s="65"/>
      <c r="D27" s="65"/>
      <c r="E27" s="65"/>
      <c r="F27" s="65"/>
      <c r="G27" s="65"/>
      <c r="H27" s="65"/>
      <c r="I27" s="65"/>
      <c r="J27" s="65"/>
    </row>
    <row r="28" spans="1:10" x14ac:dyDescent="0.3">
      <c r="A28" s="65" t="s">
        <v>18</v>
      </c>
      <c r="B28" s="65"/>
      <c r="C28" s="65"/>
      <c r="D28" s="65"/>
      <c r="E28" s="65"/>
      <c r="F28" s="65"/>
      <c r="G28" s="65"/>
      <c r="H28" s="65"/>
      <c r="I28" s="65"/>
      <c r="J28" s="65"/>
    </row>
    <row r="29" spans="1:10" x14ac:dyDescent="0.3">
      <c r="A29" s="65" t="s">
        <v>2</v>
      </c>
      <c r="B29" s="65"/>
      <c r="C29" s="65"/>
      <c r="D29" s="65"/>
      <c r="E29" s="65"/>
      <c r="F29" s="65"/>
      <c r="G29" s="65"/>
      <c r="H29" s="65"/>
      <c r="I29" s="65"/>
      <c r="J29" s="65"/>
    </row>
    <row r="30" spans="1:10" x14ac:dyDescent="0.3">
      <c r="A30" s="63" t="str">
        <f t="shared" ref="A30" si="5">$A$4</f>
        <v>Bulan : Desember 2025</v>
      </c>
      <c r="B30" s="63"/>
      <c r="C30" s="63"/>
      <c r="D30" s="63"/>
      <c r="E30" s="63"/>
      <c r="F30" s="63"/>
      <c r="G30" s="63"/>
    </row>
    <row r="31" spans="1:10" ht="29.4" thickBot="1" x14ac:dyDescent="0.35">
      <c r="A31" s="32" t="s">
        <v>3</v>
      </c>
      <c r="B31" s="33" t="s">
        <v>4</v>
      </c>
      <c r="C31" s="33" t="s">
        <v>19</v>
      </c>
      <c r="D31" s="14" t="s">
        <v>6</v>
      </c>
      <c r="E31" s="34" t="s">
        <v>7</v>
      </c>
      <c r="F31" s="34" t="s">
        <v>8</v>
      </c>
      <c r="G31" s="35" t="s">
        <v>9</v>
      </c>
      <c r="H31" s="36" t="s">
        <v>10</v>
      </c>
      <c r="I31" s="14" t="s">
        <v>11</v>
      </c>
      <c r="J31" s="14" t="s">
        <v>12</v>
      </c>
    </row>
    <row r="32" spans="1:10" s="30" customFormat="1" ht="15" thickTop="1" x14ac:dyDescent="0.3">
      <c r="A32" s="37">
        <v>1</v>
      </c>
      <c r="B32" s="38" t="s">
        <v>13</v>
      </c>
      <c r="C32" s="38">
        <f>3+24+24+24+24</f>
        <v>99</v>
      </c>
      <c r="D32" s="39">
        <v>75</v>
      </c>
      <c r="E32" s="40">
        <v>0</v>
      </c>
      <c r="F32" s="40">
        <v>0</v>
      </c>
      <c r="G32" s="41">
        <v>23</v>
      </c>
      <c r="H32" s="42">
        <v>0</v>
      </c>
      <c r="I32" s="25">
        <v>1</v>
      </c>
      <c r="J32" s="17">
        <f>D32+G32+H32+I32</f>
        <v>99</v>
      </c>
    </row>
    <row r="33" spans="1:10" s="30" customFormat="1" x14ac:dyDescent="0.3">
      <c r="A33" s="43">
        <v>2</v>
      </c>
      <c r="B33" s="44" t="s">
        <v>14</v>
      </c>
      <c r="C33" s="44">
        <f>3+24+24+24+24</f>
        <v>99</v>
      </c>
      <c r="D33" s="45">
        <v>75</v>
      </c>
      <c r="E33" s="44">
        <v>0</v>
      </c>
      <c r="F33" s="44">
        <v>0</v>
      </c>
      <c r="G33" s="46">
        <v>17</v>
      </c>
      <c r="H33" s="47">
        <v>0</v>
      </c>
      <c r="I33" s="25">
        <v>7</v>
      </c>
      <c r="J33" s="17">
        <f>D33+G33+H33+I33</f>
        <v>99</v>
      </c>
    </row>
    <row r="34" spans="1:10" s="30" customFormat="1" x14ac:dyDescent="0.3">
      <c r="A34" s="43">
        <v>3</v>
      </c>
      <c r="B34" s="44" t="s">
        <v>15</v>
      </c>
      <c r="C34" s="44">
        <f>3+24+24+24+24</f>
        <v>99</v>
      </c>
      <c r="D34" s="45">
        <v>87</v>
      </c>
      <c r="E34" s="44">
        <v>0</v>
      </c>
      <c r="F34" s="44">
        <v>0</v>
      </c>
      <c r="G34" s="46">
        <v>10</v>
      </c>
      <c r="H34" s="47">
        <v>0</v>
      </c>
      <c r="I34" s="25">
        <v>2</v>
      </c>
      <c r="J34" s="17">
        <f>D34+G34+H34+I34</f>
        <v>99</v>
      </c>
    </row>
    <row r="35" spans="1:10" s="30" customFormat="1" x14ac:dyDescent="0.3">
      <c r="A35" s="43">
        <v>4</v>
      </c>
      <c r="B35" s="44" t="s">
        <v>20</v>
      </c>
      <c r="C35" s="44">
        <f>3+24+24+24+24</f>
        <v>99</v>
      </c>
      <c r="D35" s="45">
        <v>84</v>
      </c>
      <c r="E35" s="44">
        <v>0</v>
      </c>
      <c r="F35" s="44">
        <v>0</v>
      </c>
      <c r="G35" s="46">
        <v>9</v>
      </c>
      <c r="H35" s="48">
        <v>1</v>
      </c>
      <c r="I35" s="25">
        <v>5</v>
      </c>
      <c r="J35" s="18">
        <f>D35+G35+H35+I35</f>
        <v>99</v>
      </c>
    </row>
    <row r="36" spans="1:10" s="30" customFormat="1" x14ac:dyDescent="0.3">
      <c r="A36" s="49">
        <v>5</v>
      </c>
      <c r="B36" s="50" t="s">
        <v>21</v>
      </c>
      <c r="C36" s="50">
        <f>6+16+16+16+16</f>
        <v>70</v>
      </c>
      <c r="D36" s="51">
        <v>63</v>
      </c>
      <c r="E36" s="50">
        <v>0</v>
      </c>
      <c r="F36" s="50">
        <v>0</v>
      </c>
      <c r="G36" s="52">
        <v>2</v>
      </c>
      <c r="H36" s="52">
        <v>0</v>
      </c>
      <c r="I36" s="53">
        <v>5</v>
      </c>
      <c r="J36" s="18">
        <f>D36+G36+H36+I36</f>
        <v>70</v>
      </c>
    </row>
    <row r="37" spans="1:10" x14ac:dyDescent="0.3">
      <c r="A37" s="66" t="s">
        <v>22</v>
      </c>
      <c r="B37" s="66"/>
      <c r="C37" s="26">
        <f>SUM(Sheet1!$C$32:$C$36)</f>
        <v>466</v>
      </c>
      <c r="D37" s="54">
        <f>SUBTOTAL(109,D32:D36)</f>
        <v>384</v>
      </c>
      <c r="E37" s="26">
        <f t="shared" ref="E37:J37" si="6">SUM(E32:E36)</f>
        <v>0</v>
      </c>
      <c r="F37" s="26">
        <f t="shared" si="6"/>
        <v>0</v>
      </c>
      <c r="G37" s="26">
        <f t="shared" si="6"/>
        <v>61</v>
      </c>
      <c r="H37" s="26">
        <f t="shared" si="6"/>
        <v>1</v>
      </c>
      <c r="I37" s="26">
        <f t="shared" si="6"/>
        <v>20</v>
      </c>
      <c r="J37" s="26">
        <f t="shared" si="6"/>
        <v>466</v>
      </c>
    </row>
    <row r="38" spans="1:10" x14ac:dyDescent="0.3">
      <c r="A38" s="27"/>
      <c r="E38" s="27"/>
      <c r="F38" s="27"/>
      <c r="G38" s="27"/>
    </row>
    <row r="39" spans="1:10" x14ac:dyDescent="0.3">
      <c r="A39" s="28" t="s">
        <v>23</v>
      </c>
    </row>
    <row r="42" spans="1:10" x14ac:dyDescent="0.3">
      <c r="A42" s="56" t="s">
        <v>0</v>
      </c>
      <c r="B42" s="56"/>
      <c r="C42" s="56"/>
      <c r="D42" s="56"/>
      <c r="E42" s="56"/>
      <c r="F42" s="56"/>
      <c r="G42" s="56"/>
      <c r="H42" s="56"/>
      <c r="I42" s="56"/>
      <c r="J42" s="56"/>
    </row>
    <row r="43" spans="1:10" x14ac:dyDescent="0.3">
      <c r="A43" s="56" t="s">
        <v>24</v>
      </c>
      <c r="B43" s="56"/>
      <c r="C43" s="56"/>
      <c r="D43" s="56"/>
      <c r="E43" s="56"/>
      <c r="F43" s="56"/>
      <c r="G43" s="56"/>
      <c r="H43" s="56"/>
      <c r="I43" s="56"/>
      <c r="J43" s="56"/>
    </row>
    <row r="44" spans="1:10" x14ac:dyDescent="0.3">
      <c r="A44" s="56" t="s">
        <v>2</v>
      </c>
      <c r="B44" s="56"/>
      <c r="C44" s="56"/>
      <c r="D44" s="56"/>
      <c r="E44" s="56"/>
      <c r="F44" s="56"/>
      <c r="G44" s="56"/>
      <c r="H44" s="56"/>
      <c r="I44" s="56"/>
      <c r="J44" s="56"/>
    </row>
    <row r="45" spans="1:10" x14ac:dyDescent="0.3">
      <c r="A45" s="57" t="str">
        <f t="shared" ref="A45" si="7">$A$4</f>
        <v>Bulan : Desember 2025</v>
      </c>
      <c r="B45" s="57"/>
      <c r="C45" s="57"/>
      <c r="D45" s="57"/>
      <c r="E45" s="57"/>
      <c r="F45" s="57"/>
      <c r="G45" s="58"/>
      <c r="H45" s="58"/>
      <c r="I45" s="58"/>
      <c r="J45" s="58"/>
    </row>
    <row r="46" spans="1:10" ht="15" thickBot="1" x14ac:dyDescent="0.35">
      <c r="A46" s="14" t="s">
        <v>3</v>
      </c>
      <c r="B46" s="14" t="s">
        <v>4</v>
      </c>
      <c r="C46" s="14" t="s">
        <v>5</v>
      </c>
      <c r="D46" s="14" t="s">
        <v>6</v>
      </c>
      <c r="E46" s="14" t="s">
        <v>7</v>
      </c>
      <c r="F46" s="14" t="s">
        <v>8</v>
      </c>
      <c r="G46" s="14" t="s">
        <v>9</v>
      </c>
      <c r="H46" s="14" t="s">
        <v>10</v>
      </c>
      <c r="I46" s="14" t="s">
        <v>11</v>
      </c>
      <c r="J46" s="14" t="s">
        <v>12</v>
      </c>
    </row>
    <row r="47" spans="1:10" ht="15" thickTop="1" x14ac:dyDescent="0.3">
      <c r="A47" s="15">
        <v>1</v>
      </c>
      <c r="B47" s="16" t="s">
        <v>13</v>
      </c>
      <c r="C47" s="16">
        <v>99</v>
      </c>
      <c r="D47" s="16">
        <v>77</v>
      </c>
      <c r="E47" s="15">
        <v>0</v>
      </c>
      <c r="F47" s="15">
        <v>4</v>
      </c>
      <c r="G47" s="15">
        <v>1</v>
      </c>
      <c r="H47" s="15">
        <v>5</v>
      </c>
      <c r="I47" s="16">
        <v>16</v>
      </c>
      <c r="J47" s="15">
        <f>D47+G47+H47+I47</f>
        <v>99</v>
      </c>
    </row>
    <row r="48" spans="1:10" x14ac:dyDescent="0.3">
      <c r="A48" s="17">
        <v>2</v>
      </c>
      <c r="B48" s="18" t="s">
        <v>14</v>
      </c>
      <c r="C48" s="18">
        <v>99</v>
      </c>
      <c r="D48" s="18">
        <v>75</v>
      </c>
      <c r="E48" s="17">
        <v>1</v>
      </c>
      <c r="F48" s="17">
        <v>1</v>
      </c>
      <c r="G48" s="17">
        <v>4</v>
      </c>
      <c r="H48" s="17">
        <v>4</v>
      </c>
      <c r="I48" s="18">
        <v>16</v>
      </c>
      <c r="J48" s="17">
        <f>D48+G48+H48+I48</f>
        <v>99</v>
      </c>
    </row>
    <row r="49" spans="1:10" x14ac:dyDescent="0.3">
      <c r="A49" s="17">
        <v>3</v>
      </c>
      <c r="B49" s="18" t="s">
        <v>15</v>
      </c>
      <c r="C49" s="18">
        <v>99</v>
      </c>
      <c r="D49" s="18">
        <v>67</v>
      </c>
      <c r="E49" s="17">
        <v>1</v>
      </c>
      <c r="F49" s="17">
        <v>1</v>
      </c>
      <c r="G49" s="17">
        <v>0</v>
      </c>
      <c r="H49" s="17">
        <v>4</v>
      </c>
      <c r="I49" s="18">
        <v>28</v>
      </c>
      <c r="J49" s="17">
        <f>D49+G49+H49+I49</f>
        <v>99</v>
      </c>
    </row>
    <row r="50" spans="1:10" x14ac:dyDescent="0.3">
      <c r="A50" s="17">
        <v>4</v>
      </c>
      <c r="B50" s="18" t="s">
        <v>20</v>
      </c>
      <c r="C50" s="18">
        <v>99</v>
      </c>
      <c r="D50" s="18">
        <v>60</v>
      </c>
      <c r="E50" s="17">
        <v>0</v>
      </c>
      <c r="F50" s="17">
        <v>0</v>
      </c>
      <c r="G50" s="17">
        <v>0</v>
      </c>
      <c r="H50" s="17">
        <v>4</v>
      </c>
      <c r="I50" s="18">
        <v>35</v>
      </c>
      <c r="J50" s="17">
        <f>D50+G50+H50+I50</f>
        <v>99</v>
      </c>
    </row>
    <row r="51" spans="1:10" x14ac:dyDescent="0.3">
      <c r="A51" s="59" t="s">
        <v>12</v>
      </c>
      <c r="B51" s="60"/>
      <c r="C51" s="19">
        <f t="shared" ref="C51:I51" si="8">SUM(C47:C50)</f>
        <v>396</v>
      </c>
      <c r="D51" s="23">
        <f t="shared" si="8"/>
        <v>279</v>
      </c>
      <c r="E51" s="23">
        <f t="shared" si="8"/>
        <v>2</v>
      </c>
      <c r="F51" s="23">
        <f t="shared" si="8"/>
        <v>6</v>
      </c>
      <c r="G51" s="23">
        <f t="shared" si="8"/>
        <v>5</v>
      </c>
      <c r="H51" s="23">
        <f t="shared" si="8"/>
        <v>17</v>
      </c>
      <c r="I51" s="23">
        <f t="shared" si="8"/>
        <v>95</v>
      </c>
      <c r="J51" s="23">
        <f>D51+G51+H51+I51</f>
        <v>396</v>
      </c>
    </row>
    <row r="52" spans="1:10" x14ac:dyDescent="0.3">
      <c r="A52" s="21"/>
      <c r="B52" s="22"/>
      <c r="C52" s="22"/>
      <c r="D52" s="21"/>
      <c r="E52" s="21"/>
      <c r="F52" s="21"/>
      <c r="G52" s="21"/>
      <c r="H52" s="21"/>
      <c r="I52" s="21"/>
      <c r="J52" s="22"/>
    </row>
    <row r="53" spans="1:10" x14ac:dyDescent="0.3">
      <c r="A53" s="22" t="s">
        <v>16</v>
      </c>
      <c r="B53" s="22"/>
      <c r="C53" s="22"/>
      <c r="D53" s="22"/>
      <c r="E53" s="22"/>
      <c r="F53" s="22"/>
      <c r="G53" s="22"/>
      <c r="H53" s="22"/>
      <c r="I53" s="22"/>
      <c r="J53" s="22"/>
    </row>
    <row r="56" spans="1:10" x14ac:dyDescent="0.3">
      <c r="A56" s="65" t="s">
        <v>0</v>
      </c>
      <c r="B56" s="65"/>
      <c r="C56" s="65"/>
      <c r="D56" s="65"/>
      <c r="E56" s="65"/>
      <c r="F56" s="65"/>
      <c r="G56" s="65"/>
      <c r="H56" s="65"/>
      <c r="I56" s="65"/>
      <c r="J56" s="65"/>
    </row>
    <row r="57" spans="1:10" x14ac:dyDescent="0.3">
      <c r="A57" s="65" t="s">
        <v>25</v>
      </c>
      <c r="B57" s="65"/>
      <c r="C57" s="65"/>
      <c r="D57" s="65"/>
      <c r="E57" s="65"/>
      <c r="F57" s="65"/>
      <c r="G57" s="65"/>
      <c r="H57" s="65"/>
      <c r="I57" s="65"/>
      <c r="J57" s="65"/>
    </row>
    <row r="58" spans="1:10" x14ac:dyDescent="0.3">
      <c r="A58" s="65" t="s">
        <v>2</v>
      </c>
      <c r="B58" s="65"/>
      <c r="C58" s="65"/>
      <c r="D58" s="65"/>
      <c r="E58" s="65"/>
      <c r="F58" s="65"/>
      <c r="G58" s="65"/>
      <c r="H58" s="65"/>
      <c r="I58" s="65"/>
      <c r="J58" s="65"/>
    </row>
    <row r="59" spans="1:10" x14ac:dyDescent="0.3">
      <c r="A59" s="63" t="str">
        <f t="shared" ref="A59" si="9">$A$4</f>
        <v>Bulan : Desember 2025</v>
      </c>
      <c r="B59" s="63"/>
      <c r="C59" s="63"/>
      <c r="D59" s="63"/>
      <c r="E59" s="63"/>
      <c r="F59" s="63"/>
      <c r="G59" s="63"/>
      <c r="H59" s="64"/>
    </row>
    <row r="60" spans="1:10" ht="15" thickBot="1" x14ac:dyDescent="0.35">
      <c r="A60" s="26" t="s">
        <v>3</v>
      </c>
      <c r="B60" s="26" t="s">
        <v>4</v>
      </c>
      <c r="C60" s="26" t="s">
        <v>26</v>
      </c>
      <c r="D60" s="14" t="s">
        <v>6</v>
      </c>
      <c r="E60" s="14" t="s">
        <v>7</v>
      </c>
      <c r="F60" s="14" t="s">
        <v>8</v>
      </c>
      <c r="G60" s="14" t="s">
        <v>9</v>
      </c>
      <c r="H60" s="14" t="s">
        <v>10</v>
      </c>
      <c r="I60" s="14" t="s">
        <v>11</v>
      </c>
      <c r="J60" s="14" t="s">
        <v>12</v>
      </c>
    </row>
    <row r="61" spans="1:10" ht="15" thickTop="1" x14ac:dyDescent="0.3">
      <c r="A61" s="25">
        <v>1</v>
      </c>
      <c r="B61" s="25" t="s">
        <v>13</v>
      </c>
      <c r="C61" s="25">
        <v>48</v>
      </c>
      <c r="D61" s="25">
        <v>41</v>
      </c>
      <c r="E61" s="25">
        <v>0</v>
      </c>
      <c r="F61" s="25">
        <v>0</v>
      </c>
      <c r="G61" s="25">
        <v>0</v>
      </c>
      <c r="H61" s="25">
        <v>0</v>
      </c>
      <c r="I61" s="25">
        <v>7</v>
      </c>
      <c r="J61" s="15">
        <f t="shared" ref="J61:J69" si="10">D61+G61+H61+I61</f>
        <v>48</v>
      </c>
    </row>
    <row r="62" spans="1:10" x14ac:dyDescent="0.3">
      <c r="A62" s="25">
        <v>2</v>
      </c>
      <c r="B62" s="25" t="s">
        <v>14</v>
      </c>
      <c r="C62" s="25">
        <v>48</v>
      </c>
      <c r="D62" s="25">
        <v>33</v>
      </c>
      <c r="E62" s="25">
        <v>2</v>
      </c>
      <c r="F62" s="25">
        <v>0</v>
      </c>
      <c r="G62" s="25">
        <v>0</v>
      </c>
      <c r="H62" s="25">
        <v>0</v>
      </c>
      <c r="I62" s="25">
        <v>15</v>
      </c>
      <c r="J62" s="15">
        <f t="shared" si="10"/>
        <v>48</v>
      </c>
    </row>
    <row r="63" spans="1:10" x14ac:dyDescent="0.3">
      <c r="A63" s="25">
        <v>3</v>
      </c>
      <c r="B63" s="25" t="s">
        <v>15</v>
      </c>
      <c r="C63" s="25">
        <v>48</v>
      </c>
      <c r="D63" s="25">
        <v>32</v>
      </c>
      <c r="E63" s="25">
        <v>0</v>
      </c>
      <c r="F63" s="25">
        <v>0</v>
      </c>
      <c r="G63" s="25">
        <v>0</v>
      </c>
      <c r="H63" s="25">
        <v>0</v>
      </c>
      <c r="I63" s="25">
        <v>16</v>
      </c>
      <c r="J63" s="15">
        <f t="shared" si="10"/>
        <v>48</v>
      </c>
    </row>
    <row r="64" spans="1:10" x14ac:dyDescent="0.3">
      <c r="A64" s="25">
        <v>4</v>
      </c>
      <c r="B64" s="25" t="s">
        <v>20</v>
      </c>
      <c r="C64" s="25">
        <v>48</v>
      </c>
      <c r="D64" s="25">
        <v>36</v>
      </c>
      <c r="E64" s="25">
        <v>0</v>
      </c>
      <c r="F64" s="25">
        <v>0</v>
      </c>
      <c r="G64" s="25">
        <v>0</v>
      </c>
      <c r="H64" s="25">
        <v>0</v>
      </c>
      <c r="I64" s="25">
        <v>12</v>
      </c>
      <c r="J64" s="15">
        <f t="shared" si="10"/>
        <v>48</v>
      </c>
    </row>
    <row r="65" spans="1:10" x14ac:dyDescent="0.3">
      <c r="A65" s="25">
        <v>5</v>
      </c>
      <c r="B65" s="25" t="s">
        <v>21</v>
      </c>
      <c r="C65" s="25">
        <v>48</v>
      </c>
      <c r="D65" s="25">
        <v>32</v>
      </c>
      <c r="E65" s="25">
        <v>0</v>
      </c>
      <c r="F65" s="25">
        <v>2</v>
      </c>
      <c r="G65" s="25">
        <v>0</v>
      </c>
      <c r="H65" s="25">
        <v>0</v>
      </c>
      <c r="I65" s="25">
        <v>16</v>
      </c>
      <c r="J65" s="15">
        <f t="shared" si="10"/>
        <v>48</v>
      </c>
    </row>
    <row r="66" spans="1:10" x14ac:dyDescent="0.3">
      <c r="A66" s="25">
        <v>6</v>
      </c>
      <c r="B66" s="25" t="s">
        <v>27</v>
      </c>
      <c r="C66" s="25">
        <v>48</v>
      </c>
      <c r="D66" s="25">
        <v>26</v>
      </c>
      <c r="E66" s="25">
        <v>0</v>
      </c>
      <c r="F66" s="25">
        <v>0</v>
      </c>
      <c r="G66" s="25">
        <v>0</v>
      </c>
      <c r="H66" s="25">
        <v>0</v>
      </c>
      <c r="I66" s="25">
        <v>22</v>
      </c>
      <c r="J66" s="15">
        <f t="shared" si="10"/>
        <v>48</v>
      </c>
    </row>
    <row r="67" spans="1:10" x14ac:dyDescent="0.3">
      <c r="A67" s="25">
        <v>7</v>
      </c>
      <c r="B67" s="25" t="s">
        <v>28</v>
      </c>
      <c r="C67" s="25">
        <v>48</v>
      </c>
      <c r="D67" s="25">
        <v>30</v>
      </c>
      <c r="E67" s="25">
        <v>0</v>
      </c>
      <c r="F67" s="25">
        <v>0</v>
      </c>
      <c r="G67" s="25">
        <v>0</v>
      </c>
      <c r="H67" s="25">
        <v>0</v>
      </c>
      <c r="I67" s="25">
        <v>18</v>
      </c>
      <c r="J67" s="15">
        <f t="shared" si="10"/>
        <v>48</v>
      </c>
    </row>
    <row r="68" spans="1:10" x14ac:dyDescent="0.3">
      <c r="A68" s="25">
        <v>8</v>
      </c>
      <c r="B68" s="25" t="s">
        <v>29</v>
      </c>
      <c r="C68" s="25">
        <v>48</v>
      </c>
      <c r="D68" s="25">
        <v>33</v>
      </c>
      <c r="E68" s="25">
        <v>0</v>
      </c>
      <c r="F68" s="25">
        <v>0</v>
      </c>
      <c r="G68" s="25">
        <v>0</v>
      </c>
      <c r="H68" s="25">
        <v>0</v>
      </c>
      <c r="I68" s="25">
        <v>15</v>
      </c>
      <c r="J68" s="15">
        <f t="shared" si="10"/>
        <v>48</v>
      </c>
    </row>
    <row r="69" spans="1:10" x14ac:dyDescent="0.3">
      <c r="A69" s="25">
        <v>9</v>
      </c>
      <c r="B69" s="24" t="s">
        <v>30</v>
      </c>
      <c r="C69" s="24">
        <v>16</v>
      </c>
      <c r="D69" s="25">
        <v>6</v>
      </c>
      <c r="E69" s="25">
        <v>0</v>
      </c>
      <c r="F69" s="25">
        <v>0</v>
      </c>
      <c r="G69" s="25">
        <v>0</v>
      </c>
      <c r="H69" s="25">
        <v>0</v>
      </c>
      <c r="I69" s="25">
        <v>10</v>
      </c>
      <c r="J69" s="15">
        <f t="shared" si="10"/>
        <v>16</v>
      </c>
    </row>
    <row r="70" spans="1:10" x14ac:dyDescent="0.3">
      <c r="A70" s="61" t="s">
        <v>12</v>
      </c>
      <c r="B70" s="62"/>
      <c r="C70" s="29">
        <f t="shared" ref="C70" si="11">SUM(C61:C69)</f>
        <v>400</v>
      </c>
      <c r="D70" s="25">
        <f>SUM(D61:D69)</f>
        <v>269</v>
      </c>
      <c r="E70" s="25">
        <v>2</v>
      </c>
      <c r="F70" s="25">
        <v>1</v>
      </c>
      <c r="G70" s="25">
        <v>0</v>
      </c>
      <c r="H70" s="25">
        <f>SUM(H61:H69)</f>
        <v>0</v>
      </c>
      <c r="I70" s="25">
        <f>SUM(I61:I69)</f>
        <v>131</v>
      </c>
      <c r="J70" s="15">
        <f>SUM(J61:J69)</f>
        <v>400</v>
      </c>
    </row>
    <row r="71" spans="1:10" x14ac:dyDescent="0.3">
      <c r="A71" s="27"/>
      <c r="F71" s="27"/>
      <c r="G71" s="27"/>
    </row>
    <row r="72" spans="1:10" x14ac:dyDescent="0.3">
      <c r="A72" s="28" t="s">
        <v>23</v>
      </c>
    </row>
    <row r="75" spans="1:10" x14ac:dyDescent="0.3">
      <c r="A75" s="56" t="s">
        <v>0</v>
      </c>
      <c r="B75" s="56"/>
      <c r="C75" s="56"/>
      <c r="D75" s="56"/>
      <c r="E75" s="56"/>
      <c r="F75" s="56"/>
      <c r="G75" s="56"/>
      <c r="H75" s="56"/>
      <c r="I75" s="56"/>
      <c r="J75" s="56"/>
    </row>
    <row r="76" spans="1:10" x14ac:dyDescent="0.3">
      <c r="A76" s="56" t="s">
        <v>45</v>
      </c>
      <c r="B76" s="56"/>
      <c r="C76" s="56"/>
      <c r="D76" s="56"/>
      <c r="E76" s="56"/>
      <c r="F76" s="56"/>
      <c r="G76" s="56"/>
      <c r="H76" s="56"/>
      <c r="I76" s="56"/>
      <c r="J76" s="56"/>
    </row>
    <row r="77" spans="1:10" x14ac:dyDescent="0.3">
      <c r="A77" s="56" t="s">
        <v>2</v>
      </c>
      <c r="B77" s="56"/>
      <c r="C77" s="56"/>
      <c r="D77" s="56"/>
      <c r="E77" s="56"/>
      <c r="F77" s="56"/>
      <c r="G77" s="56"/>
      <c r="H77" s="56"/>
      <c r="I77" s="56"/>
      <c r="J77" s="56"/>
    </row>
    <row r="78" spans="1:10" x14ac:dyDescent="0.3">
      <c r="A78" s="57" t="str">
        <f t="shared" ref="A78" si="12">$A$4</f>
        <v>Bulan : Desember 2025</v>
      </c>
      <c r="B78" s="57"/>
      <c r="C78" s="57"/>
      <c r="D78" s="57"/>
      <c r="E78" s="57"/>
      <c r="F78" s="57"/>
      <c r="G78" s="58"/>
      <c r="H78" s="58"/>
      <c r="I78" s="58"/>
      <c r="J78" s="58"/>
    </row>
    <row r="79" spans="1:10" ht="15" thickBot="1" x14ac:dyDescent="0.35">
      <c r="A79" s="14" t="s">
        <v>3</v>
      </c>
      <c r="B79" s="14" t="s">
        <v>4</v>
      </c>
      <c r="C79" s="14" t="s">
        <v>5</v>
      </c>
      <c r="D79" s="14" t="s">
        <v>6</v>
      </c>
      <c r="E79" s="14" t="s">
        <v>7</v>
      </c>
      <c r="F79" s="14" t="s">
        <v>8</v>
      </c>
      <c r="G79" s="14" t="s">
        <v>9</v>
      </c>
      <c r="H79" s="14" t="s">
        <v>10</v>
      </c>
      <c r="I79" s="14" t="s">
        <v>11</v>
      </c>
      <c r="J79" s="14" t="s">
        <v>12</v>
      </c>
    </row>
    <row r="80" spans="1:10" ht="15" thickTop="1" x14ac:dyDescent="0.3">
      <c r="A80" s="15">
        <v>1</v>
      </c>
      <c r="B80" s="16" t="s">
        <v>13</v>
      </c>
      <c r="C80" s="16">
        <v>110</v>
      </c>
      <c r="D80" s="16">
        <v>21</v>
      </c>
      <c r="E80" s="15">
        <v>0</v>
      </c>
      <c r="F80" s="15">
        <v>0</v>
      </c>
      <c r="G80" s="15">
        <v>0</v>
      </c>
      <c r="H80" s="15">
        <v>5</v>
      </c>
      <c r="I80" s="16">
        <v>12</v>
      </c>
      <c r="J80" s="15">
        <f>D80+G80+H80+I80</f>
        <v>38</v>
      </c>
    </row>
    <row r="81" spans="1:10" x14ac:dyDescent="0.3">
      <c r="A81" s="59" t="s">
        <v>12</v>
      </c>
      <c r="B81" s="60"/>
      <c r="C81" s="19">
        <f t="shared" ref="C81:I81" si="13">SUM(C80:C80)</f>
        <v>110</v>
      </c>
      <c r="D81" s="23">
        <f t="shared" si="13"/>
        <v>21</v>
      </c>
      <c r="E81" s="23">
        <f t="shared" si="13"/>
        <v>0</v>
      </c>
      <c r="F81" s="23">
        <f t="shared" si="13"/>
        <v>0</v>
      </c>
      <c r="G81" s="23">
        <f t="shared" si="13"/>
        <v>0</v>
      </c>
      <c r="H81" s="23">
        <f t="shared" si="13"/>
        <v>5</v>
      </c>
      <c r="I81" s="23">
        <f t="shared" si="13"/>
        <v>12</v>
      </c>
      <c r="J81" s="23">
        <f>D81+G81+H81+I81</f>
        <v>38</v>
      </c>
    </row>
    <row r="83" spans="1:10" x14ac:dyDescent="0.3">
      <c r="A83">
        <f>SUM(A80,A69,A50,A36,A21,A8)</f>
        <v>25</v>
      </c>
    </row>
  </sheetData>
  <mergeCells count="30">
    <mergeCell ref="A14:J14"/>
    <mergeCell ref="A1:J1"/>
    <mergeCell ref="A2:J2"/>
    <mergeCell ref="A3:J3"/>
    <mergeCell ref="A4:J4"/>
    <mergeCell ref="A9:B9"/>
    <mergeCell ref="A44:J44"/>
    <mergeCell ref="A15:J15"/>
    <mergeCell ref="A16:J16"/>
    <mergeCell ref="A17:J17"/>
    <mergeCell ref="A22:B22"/>
    <mergeCell ref="A30:G30"/>
    <mergeCell ref="A37:B37"/>
    <mergeCell ref="A42:J42"/>
    <mergeCell ref="A43:J43"/>
    <mergeCell ref="A29:J29"/>
    <mergeCell ref="A28:J28"/>
    <mergeCell ref="A27:J27"/>
    <mergeCell ref="A70:B70"/>
    <mergeCell ref="A45:J45"/>
    <mergeCell ref="A51:B51"/>
    <mergeCell ref="A59:H59"/>
    <mergeCell ref="A58:J58"/>
    <mergeCell ref="A57:J57"/>
    <mergeCell ref="A56:J56"/>
    <mergeCell ref="A75:J75"/>
    <mergeCell ref="A76:J76"/>
    <mergeCell ref="A77:J77"/>
    <mergeCell ref="A78:J78"/>
    <mergeCell ref="A81:B81"/>
  </mergeCells>
  <pageMargins left="0.7" right="0.7" top="0.75" bottom="0.75" header="0.3" footer="0.3"/>
  <pageSetup paperSize="14" scale="69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rekap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Rusunawa Wonocolo</dc:creator>
  <cp:lastModifiedBy>Perumahan pemukiman4</cp:lastModifiedBy>
  <cp:lastPrinted>2025-07-11T04:23:55Z</cp:lastPrinted>
  <dcterms:created xsi:type="dcterms:W3CDTF">2025-07-09T03:26:51Z</dcterms:created>
  <dcterms:modified xsi:type="dcterms:W3CDTF">2026-01-20T03:58:17Z</dcterms:modified>
</cp:coreProperties>
</file>